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開発部\開発\新製品開発（51期～）\60期新製品開発202007-202106\☆済\DC向け製品追加工\見積受注手順\"/>
    </mc:Choice>
  </mc:AlternateContent>
  <workbookProtection workbookAlgorithmName="SHA-512" workbookHashValue="O0BiA6FcE+BFjxvm2PpMPp0vBKzuhJJNCcydw0oLPuSP3WW1pHNPB/jQC0fsmt2jmHr9RaeeIp2COwYWk5U+tg==" workbookSaltValue="WRgi0jkl+29pvoxjbpmQKQ==" workbookSpinCount="100000" lockStructure="1"/>
  <bookViews>
    <workbookView xWindow="0" yWindow="0" windowWidth="28800" windowHeight="11970"/>
  </bookViews>
  <sheets>
    <sheet name="顧客記入ｼｰﾄ" sheetId="1" r:id="rId1"/>
    <sheet name="ご確認ください" sheetId="4" r:id="rId2"/>
  </sheets>
  <definedNames>
    <definedName name="_xlnm.Print_Area" localSheetId="0">顧客記入ｼｰﾄ!$A$1:$AV$29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B2" i="4" l="1"/>
  <c r="B6" i="4" l="1"/>
  <c r="B3" i="4"/>
  <c r="B4" i="4" l="1"/>
  <c r="AO13" i="1"/>
  <c r="B7" i="4"/>
  <c r="B5" i="4"/>
  <c r="AT26" i="1" l="1"/>
  <c r="B8" i="4"/>
  <c r="AT27" i="1" s="1"/>
  <c r="B31" i="4"/>
  <c r="B11" i="4"/>
  <c r="B15" i="4"/>
  <c r="B19" i="4"/>
  <c r="B23" i="4"/>
  <c r="B27" i="4"/>
  <c r="B35" i="4"/>
  <c r="B40" i="4"/>
  <c r="B46" i="4"/>
  <c r="B51" i="4"/>
  <c r="B59" i="4"/>
  <c r="B12" i="4"/>
  <c r="B16" i="4"/>
  <c r="B24" i="4"/>
  <c r="B36" i="4"/>
  <c r="B47" i="4"/>
  <c r="B60" i="4"/>
  <c r="B13" i="4"/>
  <c r="B17" i="4"/>
  <c r="B21" i="4"/>
  <c r="B25" i="4"/>
  <c r="B29" i="4"/>
  <c r="B33" i="4"/>
  <c r="B38" i="4"/>
  <c r="B43" i="4"/>
  <c r="B48" i="4"/>
  <c r="B54" i="4"/>
  <c r="B20" i="4"/>
  <c r="B28" i="4"/>
  <c r="B32" i="4"/>
  <c r="B42" i="4"/>
  <c r="B52" i="4"/>
  <c r="B10" i="4"/>
  <c r="B14" i="4"/>
  <c r="B18" i="4"/>
  <c r="B22" i="4"/>
  <c r="B26" i="4"/>
  <c r="B30" i="4"/>
  <c r="B34" i="4"/>
  <c r="B39" i="4"/>
  <c r="B44" i="4"/>
  <c r="B50" i="4"/>
  <c r="B55" i="4"/>
  <c r="B57" i="4"/>
  <c r="B56" i="4"/>
  <c r="B37" i="4"/>
  <c r="B41" i="4"/>
  <c r="B45" i="4"/>
  <c r="B49" i="4"/>
  <c r="B53" i="4"/>
  <c r="B58" i="4"/>
</calcChain>
</file>

<file path=xl/sharedStrings.xml><?xml version="1.0" encoding="utf-8"?>
<sst xmlns="http://schemas.openxmlformats.org/spreadsheetml/2006/main" count="131" uniqueCount="123">
  <si>
    <t>(</t>
    <phoneticPr fontId="1"/>
  </si>
  <si>
    <t>)</t>
    <phoneticPr fontId="1"/>
  </si>
  <si>
    <t>-</t>
    <phoneticPr fontId="1"/>
  </si>
  <si>
    <t>キリ</t>
    <phoneticPr fontId="1"/>
  </si>
  <si>
    <t>P=</t>
    <phoneticPr fontId="1"/>
  </si>
  <si>
    <t>穴数</t>
    <rPh sb="0" eb="2">
      <t>アナカズ</t>
    </rPh>
    <phoneticPr fontId="1"/>
  </si>
  <si>
    <t>一穴目の位置</t>
    <rPh sb="0" eb="3">
      <t>ヒトアナメ</t>
    </rPh>
    <rPh sb="4" eb="6">
      <t>イチ</t>
    </rPh>
    <phoneticPr fontId="1"/>
  </si>
  <si>
    <t>単位㎜(ミリメートル)</t>
    <rPh sb="0" eb="2">
      <t>タンイ</t>
    </rPh>
    <phoneticPr fontId="1"/>
  </si>
  <si>
    <t>加工長</t>
    <rPh sb="0" eb="3">
      <t>カコウチョウ</t>
    </rPh>
    <phoneticPr fontId="1"/>
  </si>
  <si>
    <t>カット数</t>
    <rPh sb="3" eb="4">
      <t>スウ</t>
    </rPh>
    <phoneticPr fontId="1"/>
  </si>
  <si>
    <t>穴位置</t>
    <rPh sb="0" eb="3">
      <t>アナイチ</t>
    </rPh>
    <phoneticPr fontId="1"/>
  </si>
  <si>
    <t>ピッチ</t>
    <phoneticPr fontId="1"/>
  </si>
  <si>
    <t>総穴数</t>
    <rPh sb="0" eb="3">
      <t>ソウアナスウ</t>
    </rPh>
    <phoneticPr fontId="1"/>
  </si>
  <si>
    <t>穴</t>
    <rPh sb="0" eb="1">
      <t>アナ</t>
    </rPh>
    <phoneticPr fontId="1"/>
  </si>
  <si>
    <t>距離</t>
    <rPh sb="0" eb="2">
      <t>キョリ</t>
    </rPh>
    <phoneticPr fontId="1"/>
  </si>
  <si>
    <t>総穴加工数</t>
    <rPh sb="0" eb="5">
      <t>ソウアナカコウスウ</t>
    </rPh>
    <phoneticPr fontId="1"/>
  </si>
  <si>
    <t>の枠のみご記入ください。</t>
    <rPh sb="1" eb="2">
      <t>ワク</t>
    </rPh>
    <rPh sb="5" eb="7">
      <t>キニュウ</t>
    </rPh>
    <phoneticPr fontId="1"/>
  </si>
  <si>
    <t>ロール</t>
    <phoneticPr fontId="1"/>
  </si>
  <si>
    <t>（</t>
    <phoneticPr fontId="1"/>
  </si>
  <si>
    <t>）</t>
    <phoneticPr fontId="1"/>
  </si>
  <si>
    <t>ロール数</t>
    <rPh sb="3" eb="4">
      <t>スウ</t>
    </rPh>
    <phoneticPr fontId="1"/>
  </si>
  <si>
    <t>最小6.5㎜</t>
    <rPh sb="0" eb="2">
      <t>サイショウ</t>
    </rPh>
    <phoneticPr fontId="1"/>
  </si>
  <si>
    <t>sd02@burrtec.co.jp</t>
    <phoneticPr fontId="1"/>
  </si>
  <si>
    <t>仕上がり長さ=</t>
    <rPh sb="0" eb="2">
      <t>シア</t>
    </rPh>
    <rPh sb="4" eb="5">
      <t>ナガ</t>
    </rPh>
    <phoneticPr fontId="1"/>
  </si>
  <si>
    <t>公差±2</t>
    <rPh sb="0" eb="2">
      <t>コウサ</t>
    </rPh>
    <phoneticPr fontId="1"/>
  </si>
  <si>
    <t>穴径を選択してください</t>
    <rPh sb="0" eb="2">
      <t>アナケイ</t>
    </rPh>
    <rPh sb="3" eb="5">
      <t>センタク</t>
    </rPh>
    <phoneticPr fontId="1"/>
  </si>
  <si>
    <t>P公差±1</t>
    <rPh sb="1" eb="3">
      <t>コウサ</t>
    </rPh>
    <phoneticPr fontId="1"/>
  </si>
  <si>
    <t>電話番号</t>
    <rPh sb="0" eb="4">
      <t>デンワバンゴウ</t>
    </rPh>
    <phoneticPr fontId="1"/>
  </si>
  <si>
    <t>会社名</t>
    <rPh sb="0" eb="3">
      <t>カイシャメイ</t>
    </rPh>
    <phoneticPr fontId="1"/>
  </si>
  <si>
    <t>ご依頼日</t>
    <rPh sb="1" eb="4">
      <t>イライビ</t>
    </rPh>
    <phoneticPr fontId="1"/>
  </si>
  <si>
    <t>担当者名</t>
    <rPh sb="0" eb="3">
      <t>タントウシャ</t>
    </rPh>
    <rPh sb="3" eb="4">
      <t>メイ</t>
    </rPh>
    <phoneticPr fontId="1"/>
  </si>
  <si>
    <t>メール</t>
    <phoneticPr fontId="1"/>
  </si>
  <si>
    <t>備考</t>
    <rPh sb="0" eb="2">
      <t>ビコウ</t>
    </rPh>
    <phoneticPr fontId="1"/>
  </si>
  <si>
    <t>総カット本数</t>
    <rPh sb="0" eb="1">
      <t>ソウ</t>
    </rPh>
    <rPh sb="4" eb="6">
      <t>ホンスウ</t>
    </rPh>
    <phoneticPr fontId="1"/>
  </si>
  <si>
    <t>E-Mail：</t>
    <phoneticPr fontId="1"/>
  </si>
  <si>
    <t>お問い合せ：</t>
    <rPh sb="1" eb="2">
      <t>ト</t>
    </rPh>
    <rPh sb="3" eb="4">
      <t>ア</t>
    </rPh>
    <phoneticPr fontId="1"/>
  </si>
  <si>
    <t>FAX：</t>
    <phoneticPr fontId="1"/>
  </si>
  <si>
    <t>0120-06-6853</t>
    <phoneticPr fontId="1"/>
  </si>
  <si>
    <t>(100～1000㎜　1㎜単位)</t>
    <rPh sb="12" eb="15">
      <t>mmタンイ</t>
    </rPh>
    <phoneticPr fontId="1"/>
  </si>
  <si>
    <t>E-MAIL：</t>
    <phoneticPr fontId="1"/>
  </si>
  <si>
    <t>※お客様でご記入後、EXCELファイルをバーテックへメールまたはFaxでお送りください。</t>
    <rPh sb="2" eb="4">
      <t>キャクサマ</t>
    </rPh>
    <rPh sb="6" eb="9">
      <t>キニュウゴ</t>
    </rPh>
    <rPh sb="37" eb="38">
      <t>オク</t>
    </rPh>
    <phoneticPr fontId="1"/>
  </si>
  <si>
    <t>FAX:0120-06-6853</t>
    <phoneticPr fontId="1"/>
  </si>
  <si>
    <t>ー</t>
  </si>
  <si>
    <t>-</t>
  </si>
  <si>
    <t>①お見積を希望するヒートシャット・ブラシを選択してください。</t>
    <rPh sb="2" eb="4">
      <t>ミツモ</t>
    </rPh>
    <rPh sb="5" eb="7">
      <t>キボウ</t>
    </rPh>
    <rPh sb="21" eb="23">
      <t>センタク</t>
    </rPh>
    <phoneticPr fontId="1"/>
  </si>
  <si>
    <t>③加工(有償)をご希望の方は、右図で寸法をご指示ください。</t>
    <phoneticPr fontId="1"/>
  </si>
  <si>
    <t>④切断加工した残りの端材の取り扱いについてご指示ください。</t>
    <phoneticPr fontId="1"/>
  </si>
  <si>
    <t>※等間隔でない取付穴ピッチをご希望の方は、別途ご相談ください。</t>
    <rPh sb="1" eb="4">
      <t>トウカンカク</t>
    </rPh>
    <rPh sb="7" eb="10">
      <t>トリツケアナ</t>
    </rPh>
    <rPh sb="15" eb="17">
      <t>キボウ</t>
    </rPh>
    <rPh sb="18" eb="19">
      <t>カタ</t>
    </rPh>
    <rPh sb="21" eb="23">
      <t>ベット</t>
    </rPh>
    <rPh sb="24" eb="26">
      <t>ソウダン</t>
    </rPh>
    <phoneticPr fontId="1"/>
  </si>
  <si>
    <t>ヒートシャット・ブラシ専用依頼書</t>
    <rPh sb="11" eb="13">
      <t>センヨウ</t>
    </rPh>
    <phoneticPr fontId="1"/>
  </si>
  <si>
    <t>952015005 ﾋｰﾄｼｬｯﾄ･ﾌﾞﾗｼ Std 毛丈15㎜ 5MH BS-15FR 5M</t>
    <phoneticPr fontId="1"/>
  </si>
  <si>
    <t>952015025 ﾋｰﾄｼｬｯﾄ･ﾌﾞﾗｼ Std 毛丈15㎜ HBS-15FR</t>
    <phoneticPr fontId="1"/>
  </si>
  <si>
    <t>952020005 ﾋｰﾄｼｬｯﾄ･ﾌﾞﾗｼ Std 毛丈20㎜ 5M HBS-20FR 5M</t>
    <phoneticPr fontId="1"/>
  </si>
  <si>
    <t>952020025 ﾋｰﾄｼｬｯﾄ･ﾌﾞﾗｼ Std 毛丈20㎜ HBS-20FR</t>
    <phoneticPr fontId="1"/>
  </si>
  <si>
    <t>952030005 ﾋｰﾄｼｬｯﾄ･ﾌﾞﾗｼ Std 毛丈30㎜ 5M HBS-30FR 5M</t>
    <phoneticPr fontId="1"/>
  </si>
  <si>
    <t>952030025 ﾋｰﾄｼｬｯﾄ･ﾌﾞﾗｼ Std 毛丈30㎜ HBS-30FR</t>
    <phoneticPr fontId="1"/>
  </si>
  <si>
    <t>952040005 ﾋｰﾄｼｬｯﾄ･ﾌﾞﾗｼ Std 毛丈40㎜ 5M HBS-40FR 5M</t>
    <phoneticPr fontId="1"/>
  </si>
  <si>
    <t>952040025 ﾋｰﾄｼｬｯﾄ･ﾌﾞﾗｼ Std 毛丈40㎜ HBS-40FR</t>
    <phoneticPr fontId="1"/>
  </si>
  <si>
    <t>952050005 ﾋｰﾄｼｬｯﾄ･ﾌﾞﾗｼ Std 毛丈50㎜ 5M HBS-50FR 5M</t>
    <phoneticPr fontId="1"/>
  </si>
  <si>
    <t>952050025 ﾋｰﾄｼｬｯﾄ･ﾌﾞﾗｼ Std 毛丈50㎜ HBS-50FR</t>
    <phoneticPr fontId="1"/>
  </si>
  <si>
    <t>952060005 ﾋｰﾄｼｬｯﾄ･ﾌﾞﾗｼ Std 毛丈60㎜ 5M HBS-60FR 5M</t>
    <phoneticPr fontId="1"/>
  </si>
  <si>
    <t>952060025 ﾋｰﾄｼｬｯﾄ･ﾌﾞﾗｼ Std 毛丈60㎜ HBS-60FR</t>
    <phoneticPr fontId="1"/>
  </si>
  <si>
    <t>952070005 ﾋｰﾄｼｬｯﾄ･ﾌﾞﾗｼ Std 毛丈70㎜ 5M HBS-70FR 5M</t>
    <phoneticPr fontId="1"/>
  </si>
  <si>
    <t>952070025 ﾋｰﾄｼｬｯﾄ･ﾌﾞﾗｼ Std 毛丈70㎜ HBS-70FR</t>
    <phoneticPr fontId="1"/>
  </si>
  <si>
    <t>952080005 ﾋｰﾄｼｬｯﾄ･ﾌﾞﾗｼ Std 毛丈80㎜ 5M HBS-80FR 5M</t>
    <phoneticPr fontId="1"/>
  </si>
  <si>
    <t>952080025 ﾋｰﾄｼｬｯﾄ･ﾌﾞﾗｼ Std 毛丈80㎜ HBS-80FR</t>
    <phoneticPr fontId="1"/>
  </si>
  <si>
    <t>952090005 ﾋｰﾄｼｬｯﾄ･ﾌﾞﾗｼ Std 毛丈90㎜ 5M HBS-90FR 5M</t>
    <phoneticPr fontId="1"/>
  </si>
  <si>
    <t>952090025 ﾋｰﾄｼｬｯﾄ･ﾌﾞﾗｼ Std 毛丈90㎜ HBS-90FR</t>
    <phoneticPr fontId="1"/>
  </si>
  <si>
    <t>952100005 ﾋｰﾄｼｬｯﾄ･ﾌﾞﾗｼ Std 毛丈100㎜ 5M HBS-100FR 5M</t>
    <phoneticPr fontId="1"/>
  </si>
  <si>
    <t>952100025 ﾋｰﾄｼｬｯﾄ･ﾌﾞﾗｼ Std 毛丈100㎜ HBS-100FR</t>
    <phoneticPr fontId="1"/>
  </si>
  <si>
    <t>952110005 ﾋｰﾄｼｬｯﾄ･ﾌﾞﾗｼ Std 毛丈110㎜ 5M HBS-110FR 5M</t>
    <phoneticPr fontId="1"/>
  </si>
  <si>
    <t>952110025 ﾋｰﾄｼｬｯﾄ･ﾌﾞﾗｼ Std 毛丈110㎜ HBS-110FR</t>
    <phoneticPr fontId="1"/>
  </si>
  <si>
    <t>952120005 ﾋｰﾄｼｬｯﾄ･ﾌﾞﾗｼ Std 毛丈120㎜ 5M HBS-120FR 5M</t>
    <phoneticPr fontId="1"/>
  </si>
  <si>
    <t>952120025 ﾋｰﾄｼｬｯﾄ･ﾌﾞﾗｼ Std 毛丈120㎜ HBS-120FR</t>
    <phoneticPr fontId="1"/>
  </si>
  <si>
    <t>952130005 ﾋｰﾄｼｬｯﾄ･ﾌﾞﾗｼ Std 毛丈130㎜ 5M HBS-130FR 5M</t>
    <phoneticPr fontId="1"/>
  </si>
  <si>
    <t>952130025 ﾋｰﾄｼｬｯﾄ･ﾌﾞﾗｼ Std 毛丈130㎜ HBS-130FR</t>
    <phoneticPr fontId="1"/>
  </si>
  <si>
    <t>952140005 ﾋｰﾄｼｬｯﾄ･ﾌﾞﾗｼ Std 毛丈140㎜ 5M HBS-140FR 5M</t>
    <phoneticPr fontId="1"/>
  </si>
  <si>
    <t>952140025 ﾋｰﾄｼｬｯﾄ･ﾌﾞﾗｼ Std 毛丈140㎜ HBS-140FR</t>
    <phoneticPr fontId="1"/>
  </si>
  <si>
    <t>952150005 ﾋｰﾄｼｬｯﾄ･ﾌﾞﾗｼ Std 毛丈150㎜ 5M HBS-150FR 5M</t>
    <phoneticPr fontId="1"/>
  </si>
  <si>
    <t>952150025 ﾋｰﾄｼｬｯﾄ･ﾌﾞﾗｼ Std 毛丈150㎜ HBS-150FR</t>
    <phoneticPr fontId="1"/>
  </si>
  <si>
    <t>962015005 ﾋｰﾄｼｬｯﾄ･ﾌﾞﾗｼ Eco毛丈15㎜ 5M HBE-15FR 5M</t>
    <phoneticPr fontId="1"/>
  </si>
  <si>
    <t>962015025 ﾋｰﾄｼｬｯﾄ･ﾌﾞﾗｼ Eco毛丈15㎜ HBE-15FR</t>
    <phoneticPr fontId="1"/>
  </si>
  <si>
    <t>962020005 ﾋｰﾄｼｬｯﾄ･ﾌﾞﾗｼ Eco毛丈20㎜ 5M HBE-20FR 5M</t>
    <phoneticPr fontId="1"/>
  </si>
  <si>
    <t>962020025 ﾋｰﾄｼｬｯﾄ･ﾌﾞﾗｼ Eco毛丈20㎜ HBE-20FR</t>
    <phoneticPr fontId="1"/>
  </si>
  <si>
    <t>962030005 ﾋｰﾄｼｬｯﾄ･ﾌﾞﾗｼ Eco毛丈30㎜ 5M HBE-30FR 5M</t>
    <phoneticPr fontId="1"/>
  </si>
  <si>
    <t>962030025 ﾋｰﾄｼｬｯﾄ･ﾌﾞﾗｼ Eco毛丈30㎜ HBE-30FR</t>
    <phoneticPr fontId="1"/>
  </si>
  <si>
    <t>962040005 ﾋｰﾄｼｬｯﾄ･ﾌﾞﾗｼ Eco毛丈40㎜ 5M HBE-40FR 5M</t>
    <phoneticPr fontId="1"/>
  </si>
  <si>
    <t>962040025 ﾋｰﾄｼｬｯﾄ･ﾌﾞﾗｼ Eco毛丈40㎜ HBE-40FR</t>
    <phoneticPr fontId="1"/>
  </si>
  <si>
    <t>962050005 ﾋｰﾄｼｬｯﾄ･ﾌﾞﾗｼ Eco毛丈50㎜ 5M HBE-50FR 5M</t>
    <phoneticPr fontId="1"/>
  </si>
  <si>
    <t>962050025 ﾋｰﾄｼｬｯﾄ･ﾌﾞﾗｼ Eco毛丈50㎜ HBE-50FR</t>
    <phoneticPr fontId="1"/>
  </si>
  <si>
    <t>972015005 ﾋｰﾄｼｬｯﾄ･ﾌﾞﾗｼ Std差込 毛丈15㎜ 5M HBSM-15FR 5M</t>
    <phoneticPr fontId="1"/>
  </si>
  <si>
    <t>972015025 ﾋｰﾄｼｬｯﾄ･ﾌﾞﾗｼ Std差込 毛丈15㎜ HBSM-15FR</t>
    <phoneticPr fontId="1"/>
  </si>
  <si>
    <t>972020005 ﾋｰﾄｼｬｯﾄ･ﾌﾞﾗｼ Std差込 毛丈20㎜ 5M HBSM-20FR 5M</t>
    <phoneticPr fontId="1"/>
  </si>
  <si>
    <t>972020025 ﾋｰﾄｼｬｯﾄ･ﾌﾞﾗｼ Std差込 毛丈20㎜ HBSM-20FR</t>
    <phoneticPr fontId="1"/>
  </si>
  <si>
    <t>972030005 ﾋｰﾄｼｬｯﾄ･ﾌﾞﾗｼ Std差込 毛丈30㎜ 5M HBSM-30FR 5M</t>
    <phoneticPr fontId="1"/>
  </si>
  <si>
    <t>972030025 ﾋｰﾄｼｬｯﾄ･ﾌﾞﾗｼ Std差込 毛丈30㎜ HBSM-30FR</t>
    <phoneticPr fontId="1"/>
  </si>
  <si>
    <t>972040005 ﾋｰﾄｼｬｯﾄ･ﾌﾞﾗｼ Std差込 毛丈40㎜ 5M HBSM-40FR 5M</t>
    <phoneticPr fontId="1"/>
  </si>
  <si>
    <t>972040025 ﾋｰﾄｼｬｯﾄ･ﾌﾞﾗｼ Std差込 毛丈40㎜ HBSM-40FR</t>
    <phoneticPr fontId="1"/>
  </si>
  <si>
    <t>972050005 ﾋｰﾄｼｬｯﾄ･ﾌﾞﾗｼ Std差込 毛丈50㎜ 5M HBSM-50FR 5M</t>
    <phoneticPr fontId="1"/>
  </si>
  <si>
    <t>972050025 ﾋｰﾄｼｬｯﾄ･ﾌﾞﾗｼ Std差込 毛丈50㎜ HBSM-50FR</t>
    <phoneticPr fontId="1"/>
  </si>
  <si>
    <t>972060005 ﾋｰﾄｼｬｯﾄ･ﾌﾞﾗｼ Std差込 毛丈60㎜ 5M HBSM-60FR 5M</t>
    <phoneticPr fontId="1"/>
  </si>
  <si>
    <t>972060025 ﾋｰﾄｼｬｯﾄ･ﾌﾞﾗｼ Std差込 毛丈60㎜ HBSM-60FR</t>
    <phoneticPr fontId="1"/>
  </si>
  <si>
    <t>972070005 ﾋｰﾄｼｬｯﾄ･ﾌﾞﾗｼ Std差込 毛丈70㎜ 5M HBSM-70FR 5M</t>
    <phoneticPr fontId="1"/>
  </si>
  <si>
    <t>972070025 ﾋｰﾄｼｬｯﾄ･ﾌﾞﾗｼ Std差込 毛丈70㎜ HBSM-70FR</t>
    <phoneticPr fontId="1"/>
  </si>
  <si>
    <t>972080005 ﾋｰﾄｼｬｯﾄ･ﾌﾞﾗｼ Std差込 毛丈80㎜ 5M HBSM-80FR 5M</t>
    <phoneticPr fontId="1"/>
  </si>
  <si>
    <t>972080025 ﾋｰﾄｼｬｯﾄ･ﾌﾞﾗｼ Std差込 毛丈80㎜ HBSM-80FR</t>
    <phoneticPr fontId="1"/>
  </si>
  <si>
    <t>972090005 ﾋｰﾄｼｬｯﾄ･ﾌﾞﾗｼ Std差込 毛丈90㎜ 5M HBSM-90FR 5M</t>
    <phoneticPr fontId="1"/>
  </si>
  <si>
    <t>972090025 ﾋｰﾄｼｬｯﾄ･ﾌﾞﾗｼ Std差込 毛丈90㎜ HBSM-90FR</t>
    <phoneticPr fontId="1"/>
  </si>
  <si>
    <t>972100025 ﾋｰﾄｼｬｯﾄ･ﾌﾞﾗｼ Std差込 毛丈100㎜ HBSM-100FR</t>
    <phoneticPr fontId="1"/>
  </si>
  <si>
    <t>982015005 ﾋｰﾄｼｬｯﾄ･ﾌﾞﾗｼ Eco差込 毛丈15㎜ 5M HBEM-15FR 5M</t>
    <phoneticPr fontId="1"/>
  </si>
  <si>
    <t>982015025 ﾋｰﾄｼｬｯﾄ･ﾌﾞﾗｼ Eco差込 毛丈15㎜ HBEM-15FR</t>
    <phoneticPr fontId="1"/>
  </si>
  <si>
    <t>982020005 ﾋｰﾄｼｬｯﾄ･ﾌﾞﾗｼ Eco差込 毛丈20㎜ 5M HBEM-20FR 5M</t>
    <phoneticPr fontId="1"/>
  </si>
  <si>
    <t>982020025 ﾋｰﾄｼｬｯﾄ･ﾌﾞﾗｼ Eco差込 毛丈20㎜ HBEM-20FR</t>
    <phoneticPr fontId="1"/>
  </si>
  <si>
    <t>982030005 ﾋｰﾄｼｬｯﾄ･ﾌﾞﾗｼ Eco差込 毛丈30㎜ 5M HBEM-30FR 5M</t>
    <phoneticPr fontId="1"/>
  </si>
  <si>
    <t>982030025 ﾋｰﾄｼｬｯﾄ･ﾌﾞﾗｼ Eco差込 毛丈30㎜ HBEM-30FR</t>
    <phoneticPr fontId="1"/>
  </si>
  <si>
    <t>982040005 ﾋｰﾄｼｬｯﾄ･ﾌﾞﾗｼ Eco差込 毛丈40㎜ 5M HBEM-40FR 5M</t>
    <phoneticPr fontId="1"/>
  </si>
  <si>
    <t>982040025 ﾋｰﾄｼｬｯﾄ･ﾌﾞﾗｼ Eco差込 毛丈40㎜ HBEM-40FR</t>
    <phoneticPr fontId="1"/>
  </si>
  <si>
    <t>982050005 ﾋｰﾄｼｬｯﾄ･ﾌﾞﾗｼ Eco差込 毛丈50㎜ 5M HBEM-50FR 5M</t>
    <phoneticPr fontId="1"/>
  </si>
  <si>
    <t>982050025 ﾋｰﾄｼｬｯﾄ･ﾌﾞﾗｼ Eco差込 毛丈50㎜ HBEM-50FR</t>
    <phoneticPr fontId="1"/>
  </si>
  <si>
    <t>972100005 ﾋｰﾄｼｬｯﾄ･ﾌﾞﾗｼ Std差込 毛丈100㎜ 5M HBSM-100FR 5M</t>
    <phoneticPr fontId="1"/>
  </si>
  <si>
    <t>②ロール数（１ロール／5m、25m）</t>
    <rPh sb="4" eb="5">
      <t>スウ</t>
    </rPh>
    <phoneticPr fontId="1"/>
  </si>
  <si>
    <t>株式会社バーテック　データセンターチーム　　新井・近藤・津田</t>
    <rPh sb="22" eb="24">
      <t>アライ</t>
    </rPh>
    <rPh sb="28" eb="30">
      <t>ツダ</t>
    </rPh>
    <phoneticPr fontId="1"/>
  </si>
  <si>
    <t>―</t>
    <phoneticPr fontId="1"/>
  </si>
  <si>
    <t>952015005 ﾋｰﾄｼｬｯﾄ･ﾌﾞﾗｼ Std 毛丈15㎜ 5MH BS-15FR 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</si>
</sst>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color theme="0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2" fillId="0" borderId="0" xfId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115887</xdr:colOff>
      <xdr:row>27</xdr:row>
      <xdr:rowOff>66046</xdr:rowOff>
    </xdr:from>
    <xdr:to>
      <xdr:col>47</xdr:col>
      <xdr:colOff>67194</xdr:colOff>
      <xdr:row>28</xdr:row>
      <xdr:rowOff>129223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7737" y="6206496"/>
          <a:ext cx="2592907" cy="285427"/>
        </a:xfrm>
        <a:prstGeom prst="rect">
          <a:avLst/>
        </a:prstGeom>
      </xdr:spPr>
    </xdr:pic>
    <xdr:clientData/>
  </xdr:twoCellAnchor>
  <xdr:twoCellAnchor>
    <xdr:from>
      <xdr:col>40</xdr:col>
      <xdr:colOff>57150</xdr:colOff>
      <xdr:row>18</xdr:row>
      <xdr:rowOff>0</xdr:rowOff>
    </xdr:from>
    <xdr:to>
      <xdr:col>41</xdr:col>
      <xdr:colOff>44450</xdr:colOff>
      <xdr:row>18</xdr:row>
      <xdr:rowOff>6350</xdr:rowOff>
    </xdr:to>
    <xdr:cxnSp macro="">
      <xdr:nvCxnSpPr>
        <xdr:cNvPr id="41" name="直線コネクタ 40"/>
        <xdr:cNvCxnSpPr/>
      </xdr:nvCxnSpPr>
      <xdr:spPr>
        <a:xfrm flipV="1">
          <a:off x="11639550" y="1155700"/>
          <a:ext cx="596900" cy="635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95250</xdr:colOff>
      <xdr:row>15</xdr:row>
      <xdr:rowOff>0</xdr:rowOff>
    </xdr:from>
    <xdr:to>
      <xdr:col>42</xdr:col>
      <xdr:colOff>82550</xdr:colOff>
      <xdr:row>15</xdr:row>
      <xdr:rowOff>6350</xdr:rowOff>
    </xdr:to>
    <xdr:cxnSp macro="">
      <xdr:nvCxnSpPr>
        <xdr:cNvPr id="42" name="直線コネクタ 41"/>
        <xdr:cNvCxnSpPr/>
      </xdr:nvCxnSpPr>
      <xdr:spPr>
        <a:xfrm flipV="1">
          <a:off x="12287250" y="660400"/>
          <a:ext cx="596900" cy="635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114300</xdr:colOff>
      <xdr:row>19</xdr:row>
      <xdr:rowOff>215900</xdr:rowOff>
    </xdr:from>
    <xdr:to>
      <xdr:col>40</xdr:col>
      <xdr:colOff>101600</xdr:colOff>
      <xdr:row>20</xdr:row>
      <xdr:rowOff>0</xdr:rowOff>
    </xdr:to>
    <xdr:cxnSp macro="">
      <xdr:nvCxnSpPr>
        <xdr:cNvPr id="45" name="直線コネクタ 44"/>
        <xdr:cNvCxnSpPr/>
      </xdr:nvCxnSpPr>
      <xdr:spPr>
        <a:xfrm flipV="1">
          <a:off x="11087100" y="1485900"/>
          <a:ext cx="596900" cy="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95250</xdr:colOff>
      <xdr:row>13</xdr:row>
      <xdr:rowOff>0</xdr:rowOff>
    </xdr:from>
    <xdr:to>
      <xdr:col>43</xdr:col>
      <xdr:colOff>120650</xdr:colOff>
      <xdr:row>13</xdr:row>
      <xdr:rowOff>12700</xdr:rowOff>
    </xdr:to>
    <xdr:cxnSp macro="">
      <xdr:nvCxnSpPr>
        <xdr:cNvPr id="49" name="直線コネクタ 48"/>
        <xdr:cNvCxnSpPr/>
      </xdr:nvCxnSpPr>
      <xdr:spPr>
        <a:xfrm>
          <a:off x="4984750" y="2444750"/>
          <a:ext cx="3581400" cy="127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4445</xdr:colOff>
      <xdr:row>8</xdr:row>
      <xdr:rowOff>149225</xdr:rowOff>
    </xdr:from>
    <xdr:to>
      <xdr:col>47</xdr:col>
      <xdr:colOff>180975</xdr:colOff>
      <xdr:row>8</xdr:row>
      <xdr:rowOff>152400</xdr:rowOff>
    </xdr:to>
    <xdr:cxnSp macro="">
      <xdr:nvCxnSpPr>
        <xdr:cNvPr id="71" name="直線矢印コネクタ 70"/>
        <xdr:cNvCxnSpPr/>
      </xdr:nvCxnSpPr>
      <xdr:spPr>
        <a:xfrm>
          <a:off x="4938395" y="2044700"/>
          <a:ext cx="5624830" cy="3175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7620</xdr:colOff>
      <xdr:row>15</xdr:row>
      <xdr:rowOff>7621</xdr:rowOff>
    </xdr:from>
    <xdr:to>
      <xdr:col>47</xdr:col>
      <xdr:colOff>190500</xdr:colOff>
      <xdr:row>24</xdr:row>
      <xdr:rowOff>15241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3025141"/>
          <a:ext cx="5334000" cy="1996440"/>
        </a:xfrm>
        <a:prstGeom prst="rect">
          <a:avLst/>
        </a:prstGeom>
      </xdr:spPr>
    </xdr:pic>
    <xdr:clientData/>
  </xdr:twoCellAnchor>
  <xdr:twoCellAnchor>
    <xdr:from>
      <xdr:col>24</xdr:col>
      <xdr:colOff>68580</xdr:colOff>
      <xdr:row>16</xdr:row>
      <xdr:rowOff>15240</xdr:rowOff>
    </xdr:from>
    <xdr:to>
      <xdr:col>25</xdr:col>
      <xdr:colOff>129540</xdr:colOff>
      <xdr:row>17</xdr:row>
      <xdr:rowOff>53340</xdr:rowOff>
    </xdr:to>
    <xdr:sp macro="" textlink="">
      <xdr:nvSpPr>
        <xdr:cNvPr id="4" name="楕円 3"/>
        <xdr:cNvSpPr/>
      </xdr:nvSpPr>
      <xdr:spPr>
        <a:xfrm>
          <a:off x="5227320" y="3253740"/>
          <a:ext cx="259080" cy="25908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65492</xdr:colOff>
      <xdr:row>12</xdr:row>
      <xdr:rowOff>215900</xdr:rowOff>
    </xdr:from>
    <xdr:to>
      <xdr:col>27</xdr:col>
      <xdr:colOff>101600</xdr:colOff>
      <xdr:row>16</xdr:row>
      <xdr:rowOff>37968</xdr:rowOff>
    </xdr:to>
    <xdr:cxnSp macro="">
      <xdr:nvCxnSpPr>
        <xdr:cNvPr id="51" name="直線矢印コネクタ 50"/>
        <xdr:cNvCxnSpPr/>
      </xdr:nvCxnSpPr>
      <xdr:spPr>
        <a:xfrm flipH="1">
          <a:off x="2503892" y="330200"/>
          <a:ext cx="1255308" cy="53326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30480</xdr:rowOff>
    </xdr:from>
    <xdr:to>
      <xdr:col>25</xdr:col>
      <xdr:colOff>0</xdr:colOff>
      <xdr:row>16</xdr:row>
      <xdr:rowOff>0</xdr:rowOff>
    </xdr:to>
    <xdr:cxnSp macro="">
      <xdr:nvCxnSpPr>
        <xdr:cNvPr id="6" name="直線矢印コネクタ 5"/>
        <xdr:cNvCxnSpPr/>
      </xdr:nvCxnSpPr>
      <xdr:spPr>
        <a:xfrm>
          <a:off x="5356860" y="2385060"/>
          <a:ext cx="0" cy="85344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7</xdr:row>
      <xdr:rowOff>85725</xdr:rowOff>
    </xdr:from>
    <xdr:to>
      <xdr:col>21</xdr:col>
      <xdr:colOff>19051</xdr:colOff>
      <xdr:row>15</xdr:row>
      <xdr:rowOff>9525</xdr:rowOff>
    </xdr:to>
    <xdr:cxnSp macro="">
      <xdr:nvCxnSpPr>
        <xdr:cNvPr id="13" name="直線コネクタ 12"/>
        <xdr:cNvCxnSpPr/>
      </xdr:nvCxnSpPr>
      <xdr:spPr>
        <a:xfrm>
          <a:off x="4953000" y="1762125"/>
          <a:ext cx="1" cy="1676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171450</xdr:colOff>
      <xdr:row>7</xdr:row>
      <xdr:rowOff>95250</xdr:rowOff>
    </xdr:from>
    <xdr:to>
      <xdr:col>47</xdr:col>
      <xdr:colOff>171451</xdr:colOff>
      <xdr:row>15</xdr:row>
      <xdr:rowOff>19050</xdr:rowOff>
    </xdr:to>
    <xdr:cxnSp macro="">
      <xdr:nvCxnSpPr>
        <xdr:cNvPr id="44" name="直線コネクタ 43"/>
        <xdr:cNvCxnSpPr/>
      </xdr:nvCxnSpPr>
      <xdr:spPr>
        <a:xfrm>
          <a:off x="10553700" y="1771650"/>
          <a:ext cx="1" cy="1676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152400</xdr:colOff>
      <xdr:row>0</xdr:row>
      <xdr:rowOff>138578</xdr:rowOff>
    </xdr:from>
    <xdr:to>
      <xdr:col>41</xdr:col>
      <xdr:colOff>82550</xdr:colOff>
      <xdr:row>1</xdr:row>
      <xdr:rowOff>193826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500" y="138578"/>
          <a:ext cx="4178300" cy="417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7</xdr:col>
      <xdr:colOff>501650</xdr:colOff>
      <xdr:row>22</xdr:row>
      <xdr:rowOff>143007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7924800" cy="377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d02@burrtec.co.jp" TargetMode="External"/><Relationship Id="rId1" Type="http://schemas.openxmlformats.org/officeDocument/2006/relationships/hyperlink" Target="mailto:sd02@burrtec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9"/>
  <sheetViews>
    <sheetView tabSelected="1" view="pageBreakPreview" topLeftCell="A4" zoomScaleNormal="100" zoomScaleSheetLayoutView="100" zoomScalePageLayoutView="110" workbookViewId="0">
      <selection activeCell="AE8" sqref="AE8"/>
    </sheetView>
  </sheetViews>
  <sheetFormatPr defaultColWidth="3.1796875" defaultRowHeight="17.5" customHeight="1" x14ac:dyDescent="0.2"/>
  <cols>
    <col min="1" max="1" width="1.54296875" style="4" customWidth="1"/>
    <col min="2" max="18" width="3.1796875" style="4"/>
    <col min="19" max="20" width="3.36328125" style="4" customWidth="1"/>
    <col min="21" max="21" width="2.6328125" style="4" customWidth="1"/>
    <col min="22" max="49" width="2.90625" style="4" customWidth="1"/>
    <col min="50" max="16384" width="3.1796875" style="4"/>
  </cols>
  <sheetData>
    <row r="1" spans="2:51" ht="28.75" customHeight="1" x14ac:dyDescent="0.2">
      <c r="B1" s="30" t="s">
        <v>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9"/>
    </row>
    <row r="3" spans="2:51" ht="17.5" customHeight="1" x14ac:dyDescent="0.2">
      <c r="C3" s="49"/>
      <c r="D3" s="50"/>
      <c r="E3" s="51"/>
      <c r="F3" s="5" t="s">
        <v>16</v>
      </c>
      <c r="H3" s="6"/>
      <c r="Q3" s="6"/>
      <c r="R3" s="6"/>
      <c r="S3" s="6"/>
      <c r="T3" s="6"/>
      <c r="U3" s="6"/>
      <c r="V3" s="6"/>
      <c r="AL3" s="6"/>
      <c r="AM3" s="6"/>
      <c r="AN3" s="6"/>
      <c r="AO3" s="6"/>
      <c r="AP3" s="6"/>
      <c r="AQ3" s="6"/>
      <c r="AW3" s="6"/>
    </row>
    <row r="4" spans="2:51" ht="17.5" customHeight="1" x14ac:dyDescent="0.2">
      <c r="C4" s="7" t="s">
        <v>40</v>
      </c>
      <c r="AC4" s="4" t="s">
        <v>39</v>
      </c>
      <c r="AF4" s="8" t="s">
        <v>22</v>
      </c>
      <c r="AG4" s="8"/>
      <c r="AN4" s="4" t="s">
        <v>41</v>
      </c>
    </row>
    <row r="5" spans="2:51" ht="17.5" customHeight="1" x14ac:dyDescent="0.2">
      <c r="C5" s="7"/>
      <c r="AF5" s="8"/>
      <c r="AG5" s="8"/>
    </row>
    <row r="6" spans="2:51" ht="17.5" customHeight="1" x14ac:dyDescent="0.2">
      <c r="C6" s="7"/>
      <c r="AF6" s="8"/>
      <c r="AG6" s="8"/>
    </row>
    <row r="7" spans="2:51" ht="17.5" customHeight="1" x14ac:dyDescent="0.2">
      <c r="B7" s="12" t="s">
        <v>44</v>
      </c>
      <c r="U7" s="6"/>
      <c r="AF7" s="8"/>
      <c r="AG7" s="8"/>
      <c r="AX7" s="6"/>
      <c r="AY7" s="6"/>
    </row>
    <row r="8" spans="2:51" ht="17.5" customHeight="1" x14ac:dyDescent="0.2">
      <c r="B8" s="18"/>
      <c r="C8" s="32" t="s">
        <v>122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6"/>
      <c r="AQ8" s="4" t="s">
        <v>7</v>
      </c>
      <c r="AW8" s="6"/>
      <c r="AX8" s="6"/>
      <c r="AY8" s="6"/>
    </row>
    <row r="9" spans="2:51" ht="17.5" customHeight="1" x14ac:dyDescent="0.2">
      <c r="B9" s="12" t="s">
        <v>119</v>
      </c>
      <c r="K9" s="20"/>
      <c r="L9" s="20"/>
      <c r="M9" s="31"/>
      <c r="N9" s="31"/>
      <c r="O9" s="20"/>
      <c r="P9" s="21"/>
      <c r="Q9" s="20"/>
      <c r="R9" s="20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V9" s="6"/>
      <c r="AW9" s="6"/>
      <c r="AX9" s="6"/>
      <c r="AY9" s="6"/>
    </row>
    <row r="10" spans="2:51" ht="17.5" customHeight="1" x14ac:dyDescent="0.2">
      <c r="C10" s="4" t="s">
        <v>18</v>
      </c>
      <c r="D10" s="36"/>
      <c r="E10" s="36"/>
      <c r="F10" s="4" t="s">
        <v>19</v>
      </c>
      <c r="G10" s="12" t="s">
        <v>17</v>
      </c>
      <c r="U10" s="6"/>
      <c r="V10" s="6"/>
      <c r="W10" s="6"/>
      <c r="X10" s="6"/>
      <c r="Y10" s="9"/>
      <c r="Z10" s="6"/>
      <c r="AE10" s="10" t="s">
        <v>23</v>
      </c>
      <c r="AF10" s="11" t="s">
        <v>0</v>
      </c>
      <c r="AG10" s="36"/>
      <c r="AH10" s="36"/>
      <c r="AI10" s="36"/>
      <c r="AJ10" s="11" t="s">
        <v>1</v>
      </c>
      <c r="AK10" s="6" t="s">
        <v>24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7.5" customHeight="1" x14ac:dyDescent="0.2">
      <c r="B11" s="12" t="s">
        <v>45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U11" s="6"/>
      <c r="V11" s="6"/>
      <c r="W11" s="6"/>
      <c r="X11" s="6"/>
      <c r="Y11" s="6"/>
      <c r="Z11" s="6"/>
      <c r="AA11" s="4" t="s">
        <v>38</v>
      </c>
      <c r="AL11" s="6"/>
      <c r="AM11" s="6"/>
      <c r="AN11" s="6"/>
      <c r="AO11" s="6"/>
      <c r="AP11" s="6"/>
      <c r="AQ11" s="6"/>
      <c r="AR11" s="6"/>
      <c r="AV11" s="6"/>
      <c r="AW11" s="6"/>
      <c r="AX11" s="6"/>
      <c r="AY11" s="6"/>
    </row>
    <row r="12" spans="2:51" ht="17.5" customHeight="1" x14ac:dyDescent="0.2">
      <c r="B12" s="12"/>
      <c r="C12" s="12" t="s">
        <v>47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U12" s="6"/>
      <c r="V12" s="13" t="s">
        <v>6</v>
      </c>
      <c r="W12" s="6"/>
      <c r="X12" s="6"/>
      <c r="Y12" s="6"/>
      <c r="Z12" s="6"/>
      <c r="AA12" s="6"/>
      <c r="AB12" s="6"/>
      <c r="AC12" s="12" t="s">
        <v>5</v>
      </c>
      <c r="AD12" s="6"/>
      <c r="AE12" s="6"/>
      <c r="AG12" s="13" t="s">
        <v>25</v>
      </c>
      <c r="AI12" s="6"/>
      <c r="AJ12" s="6"/>
      <c r="AK12" s="6"/>
      <c r="AL12" s="6"/>
      <c r="AM12" s="6"/>
      <c r="AN12" s="6"/>
      <c r="AP12" s="6"/>
      <c r="AQ12" s="6"/>
      <c r="AR12" s="6"/>
      <c r="AV12" s="6"/>
      <c r="AW12" s="6"/>
      <c r="AX12" s="6"/>
      <c r="AY12" s="6"/>
    </row>
    <row r="13" spans="2:51" ht="17.5" customHeight="1" x14ac:dyDescent="0.2">
      <c r="B13" s="12" t="s">
        <v>46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U13" s="6"/>
      <c r="V13" s="24" t="s">
        <v>0</v>
      </c>
      <c r="W13" s="36"/>
      <c r="X13" s="36"/>
      <c r="Y13" s="24" t="s">
        <v>1</v>
      </c>
      <c r="Z13" s="6"/>
      <c r="AB13" s="14" t="s">
        <v>0</v>
      </c>
      <c r="AC13" s="41"/>
      <c r="AD13" s="41"/>
      <c r="AE13" s="15" t="s">
        <v>1</v>
      </c>
      <c r="AF13" s="16" t="s">
        <v>2</v>
      </c>
      <c r="AG13" s="14" t="s">
        <v>0</v>
      </c>
      <c r="AH13" s="41" t="s">
        <v>43</v>
      </c>
      <c r="AI13" s="41"/>
      <c r="AJ13" s="15" t="s">
        <v>1</v>
      </c>
      <c r="AK13" s="15" t="s">
        <v>3</v>
      </c>
      <c r="AN13" s="15" t="s">
        <v>4</v>
      </c>
      <c r="AO13" s="34" t="str">
        <f>IF(ご確認ください!B6=0,"",ご確認ください!B6)</f>
        <v/>
      </c>
      <c r="AP13" s="34"/>
      <c r="AQ13" s="34"/>
      <c r="AR13" s="6" t="s">
        <v>26</v>
      </c>
      <c r="AS13" s="6"/>
      <c r="AV13" s="6"/>
      <c r="AW13" s="6"/>
      <c r="AX13" s="6"/>
      <c r="AY13" s="6"/>
    </row>
    <row r="14" spans="2:51" ht="17.5" customHeight="1" x14ac:dyDescent="0.2">
      <c r="C14" s="48" t="s">
        <v>42</v>
      </c>
      <c r="D14" s="48"/>
      <c r="E14" s="48"/>
      <c r="F14" s="48"/>
      <c r="G14" s="48"/>
      <c r="H14" s="48"/>
      <c r="I14" s="48"/>
      <c r="J14" s="20"/>
      <c r="K14" s="20"/>
      <c r="L14" s="20"/>
      <c r="M14" s="20"/>
      <c r="N14" s="20"/>
      <c r="V14" s="42" t="s">
        <v>21</v>
      </c>
      <c r="W14" s="42"/>
      <c r="X14" s="42"/>
      <c r="Y14" s="42"/>
      <c r="Z14" s="6"/>
      <c r="AV14" s="6"/>
      <c r="AW14" s="6"/>
      <c r="AX14" s="6"/>
    </row>
    <row r="15" spans="2:51" ht="17.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7"/>
      <c r="V15" s="6"/>
      <c r="W15" s="6"/>
      <c r="X15" s="6"/>
      <c r="Y15" s="6"/>
      <c r="Z15" s="6"/>
      <c r="AV15" s="6"/>
      <c r="AW15" s="6"/>
      <c r="AX15" s="6"/>
    </row>
    <row r="16" spans="2:51" ht="17.5" customHeight="1" x14ac:dyDescent="0.2">
      <c r="B16" s="47" t="s">
        <v>29</v>
      </c>
      <c r="C16" s="47"/>
      <c r="D16" s="47"/>
      <c r="E16" s="4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2:51" ht="17.5" customHeight="1" x14ac:dyDescent="0.2">
      <c r="B17" s="45" t="s">
        <v>28</v>
      </c>
      <c r="C17" s="45"/>
      <c r="D17" s="45"/>
      <c r="E17" s="4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51" ht="17.5" customHeight="1" x14ac:dyDescent="0.2">
      <c r="B18" s="45" t="s">
        <v>30</v>
      </c>
      <c r="C18" s="45"/>
      <c r="D18" s="45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2:51" ht="17.5" customHeight="1" x14ac:dyDescent="0.2">
      <c r="B19" s="45" t="s">
        <v>27</v>
      </c>
      <c r="C19" s="45"/>
      <c r="D19" s="45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1" ht="17.5" customHeight="1" x14ac:dyDescent="0.2">
      <c r="B20" s="45" t="s">
        <v>31</v>
      </c>
      <c r="C20" s="45"/>
      <c r="D20" s="45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2:51" ht="17.5" customHeight="1" x14ac:dyDescent="0.2">
      <c r="B21" s="46" t="s">
        <v>32</v>
      </c>
      <c r="C21" s="46"/>
      <c r="D21" s="46"/>
      <c r="E21" s="4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2:51" ht="17.5" customHeight="1" x14ac:dyDescent="0.2">
      <c r="B22" s="42"/>
      <c r="C22" s="42"/>
      <c r="D22" s="42"/>
      <c r="E22" s="42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2:51" ht="17.5" customHeight="1" x14ac:dyDescent="0.2">
      <c r="B23" s="42"/>
      <c r="C23" s="42"/>
      <c r="D23" s="42"/>
      <c r="E23" s="4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V23" s="6"/>
      <c r="W23" s="6"/>
      <c r="X23" s="6"/>
      <c r="Y23" s="6"/>
      <c r="Z23" s="6"/>
      <c r="AA23" s="6"/>
      <c r="AB23" s="23"/>
      <c r="AC23" s="23"/>
      <c r="AD23" s="23"/>
      <c r="AE23" s="23"/>
      <c r="AF23" s="40"/>
      <c r="AG23" s="40"/>
      <c r="AH23" s="23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2:51" ht="17.5" customHeight="1" x14ac:dyDescent="0.2">
      <c r="B24" s="47"/>
      <c r="C24" s="47"/>
      <c r="D24" s="47"/>
      <c r="E24" s="4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V24" s="6"/>
      <c r="W24" s="6"/>
      <c r="X24" s="6"/>
      <c r="Y24" s="6"/>
      <c r="Z24" s="6"/>
      <c r="AA24" s="6"/>
      <c r="AB24" s="35"/>
      <c r="AC24" s="35"/>
      <c r="AD24" s="35"/>
      <c r="AE24" s="35"/>
      <c r="AF24" s="35"/>
      <c r="AG24" s="35"/>
      <c r="AH24" s="23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2:51" ht="17.5" customHeight="1" x14ac:dyDescent="0.2">
      <c r="V25" s="6"/>
      <c r="W25" s="6"/>
      <c r="X25" s="6"/>
      <c r="Y25" s="6"/>
      <c r="Z25" s="6"/>
      <c r="AA25" s="6"/>
      <c r="AB25" s="6"/>
      <c r="AC25" s="6"/>
      <c r="AD25" s="6"/>
      <c r="AE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2:51" ht="17.5" customHeight="1" x14ac:dyDescent="0.2">
      <c r="Q26" s="6"/>
      <c r="R26" s="6"/>
      <c r="S26" s="6"/>
      <c r="T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J26" s="6"/>
      <c r="AK26" s="6"/>
      <c r="AL26" s="6"/>
      <c r="AO26" s="25"/>
      <c r="AQ26" s="26" t="s">
        <v>33</v>
      </c>
      <c r="AR26" s="26"/>
      <c r="AS26" s="26"/>
      <c r="AT26" s="29" t="str">
        <f>IFERROR(ご確認ください!B4,"")</f>
        <v/>
      </c>
      <c r="AU26" s="29"/>
      <c r="AV26" s="26"/>
      <c r="AW26" s="6"/>
      <c r="AY26" s="6"/>
    </row>
    <row r="27" spans="2:51" ht="17.5" customHeight="1" x14ac:dyDescent="0.2">
      <c r="B27" s="44" t="s">
        <v>35</v>
      </c>
      <c r="C27" s="44"/>
      <c r="D27" s="44"/>
      <c r="E27" s="44"/>
      <c r="F27" s="44"/>
      <c r="G27" s="4" t="s">
        <v>120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O27" s="25"/>
      <c r="AQ27" s="27" t="s">
        <v>15</v>
      </c>
      <c r="AR27" s="27"/>
      <c r="AS27" s="27"/>
      <c r="AT27" s="29" t="str">
        <f>IFERROR(ご確認ください!B8,"")</f>
        <v/>
      </c>
      <c r="AU27" s="29"/>
      <c r="AV27" s="26"/>
      <c r="AW27" s="6"/>
      <c r="AY27" s="6"/>
    </row>
    <row r="28" spans="2:51" ht="17.5" customHeight="1" x14ac:dyDescent="0.2">
      <c r="B28" s="44" t="s">
        <v>34</v>
      </c>
      <c r="C28" s="44"/>
      <c r="D28" s="44"/>
      <c r="E28" s="44"/>
      <c r="F28" s="44"/>
      <c r="G28" s="28" t="s">
        <v>22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2:51" ht="17.5" customHeight="1" x14ac:dyDescent="0.2">
      <c r="B29" s="44" t="s">
        <v>36</v>
      </c>
      <c r="C29" s="44"/>
      <c r="D29" s="44"/>
      <c r="E29" s="44"/>
      <c r="F29" s="44"/>
      <c r="G29" s="4" t="s">
        <v>37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</sheetData>
  <sheetProtection algorithmName="SHA-512" hashValue="1gAVCzbUEqdDCTW3xNgZPD1Hi8cp/BdnAXUyujE+QLpL5RV9XpKyCgQwd5TnaJZ74Ablokk3pTXUU/oCsVDDDA==" saltValue="9F8i1AfUm//cETZbxZ726Q==" spinCount="100000" sheet="1" objects="1" scenarios="1"/>
  <protectedRanges>
    <protectedRange sqref="C8 D10 AG10 W13 AC13 AH13 F16 F17 F18 F19 F20 F21 C14" name="範囲1"/>
  </protectedRanges>
  <mergeCells count="32">
    <mergeCell ref="C3:E3"/>
    <mergeCell ref="F16:T16"/>
    <mergeCell ref="F17:T17"/>
    <mergeCell ref="F18:T18"/>
    <mergeCell ref="B16:E16"/>
    <mergeCell ref="B17:E17"/>
    <mergeCell ref="B18:E18"/>
    <mergeCell ref="AH13:AI13"/>
    <mergeCell ref="B28:F28"/>
    <mergeCell ref="B27:F27"/>
    <mergeCell ref="B29:F29"/>
    <mergeCell ref="B19:E19"/>
    <mergeCell ref="B20:E20"/>
    <mergeCell ref="F20:T20"/>
    <mergeCell ref="B21:E24"/>
    <mergeCell ref="C14:I14"/>
    <mergeCell ref="AT26:AU26"/>
    <mergeCell ref="AT27:AU27"/>
    <mergeCell ref="B1:Q1"/>
    <mergeCell ref="M9:N9"/>
    <mergeCell ref="C8:T8"/>
    <mergeCell ref="AO13:AQ13"/>
    <mergeCell ref="AB24:AE24"/>
    <mergeCell ref="AF24:AG24"/>
    <mergeCell ref="D10:E10"/>
    <mergeCell ref="F21:T24"/>
    <mergeCell ref="AF23:AG23"/>
    <mergeCell ref="AG10:AI10"/>
    <mergeCell ref="W13:X13"/>
    <mergeCell ref="AC13:AD13"/>
    <mergeCell ref="V14:Y14"/>
    <mergeCell ref="F19:T19"/>
  </mergeCells>
  <phoneticPr fontId="1"/>
  <dataValidations count="4">
    <dataValidation type="decimal" operator="greaterThanOrEqual" allowBlank="1" showInputMessage="1" showErrorMessage="1" errorTitle="入力できない数値です。" error="入力できない数値です。_x000a_最小値6.5㎜以上で入力してください。" sqref="W13:X13">
      <formula1>6.5</formula1>
    </dataValidation>
    <dataValidation type="whole" allowBlank="1" showInputMessage="1" showErrorMessage="1" errorTitle="ご確認ください" error="最小100㎜～最大1000㎜の範囲、1㎜単位でご入力ください。_x000a_" sqref="AG10:AI10">
      <formula1>100</formula1>
      <formula2>1000</formula2>
    </dataValidation>
    <dataValidation type="list" allowBlank="1" showInputMessage="1" showErrorMessage="1" sqref="AH13:AI13">
      <formula1>"-,3,4,5,5.5,6,7,7.5,8,8.5,9,9.5,10,10.5,11,11.5,12"</formula1>
    </dataValidation>
    <dataValidation type="list" allowBlank="1" showInputMessage="1" showErrorMessage="1" sqref="C14">
      <formula1>"ー,バーテックで処分する,加工品と一緒に送る"</formula1>
    </dataValidation>
  </dataValidations>
  <hyperlinks>
    <hyperlink ref="G28" r:id="rId1"/>
    <hyperlink ref="AF4" r:id="rId2"/>
  </hyperlinks>
  <pageMargins left="0.25" right="0.25" top="0.75" bottom="0.75" header="0.3" footer="0.3"/>
  <pageSetup paperSize="9" orientation="landscape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ご確認ください!$F$2:$F$22</xm:f>
          </x14:formula1>
          <xm:sqref>B8</xm:sqref>
        </x14:dataValidation>
        <x14:dataValidation type="list" showInputMessage="1" showErrorMessage="1">
          <x14:formula1>
            <xm:f>ご確認ください!$F$2:$F$72</xm:f>
          </x14:formula1>
          <xm:sqref>C8:T8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opLeftCell="B1" zoomScaleNormal="100" workbookViewId="0">
      <selection activeCell="F35" sqref="F35"/>
    </sheetView>
  </sheetViews>
  <sheetFormatPr defaultColWidth="8.81640625" defaultRowHeight="13" x14ac:dyDescent="0.2"/>
  <cols>
    <col min="1" max="5" width="8.81640625" style="1"/>
    <col min="6" max="6" width="62.08984375" style="1" bestFit="1" customWidth="1"/>
    <col min="7" max="16384" width="8.81640625" style="1"/>
  </cols>
  <sheetData>
    <row r="2" spans="1:8" x14ac:dyDescent="0.2">
      <c r="A2" s="1" t="s">
        <v>20</v>
      </c>
      <c r="B2" s="1">
        <f>顧客記入ｼｰﾄ!D10</f>
        <v>0</v>
      </c>
      <c r="F2" s="1" t="s">
        <v>121</v>
      </c>
      <c r="G2" s="2">
        <v>0</v>
      </c>
      <c r="H2" s="2"/>
    </row>
    <row r="3" spans="1:8" x14ac:dyDescent="0.2">
      <c r="A3" s="1" t="s">
        <v>8</v>
      </c>
      <c r="B3" s="1">
        <f>顧客記入ｼｰﾄ!AG10</f>
        <v>0</v>
      </c>
      <c r="F3" s="3" t="s">
        <v>49</v>
      </c>
      <c r="G3" s="2">
        <v>5000</v>
      </c>
      <c r="H3" s="2"/>
    </row>
    <row r="4" spans="1:8" x14ac:dyDescent="0.2">
      <c r="A4" s="1" t="s">
        <v>9</v>
      </c>
      <c r="B4" s="1" t="e">
        <f>ROUNDDOWN(C4/B3,0)*B2</f>
        <v>#DIV/0!</v>
      </c>
      <c r="C4" s="1">
        <f>VLOOKUP(顧客記入ｼｰﾄ!C8,F2:G72,2)</f>
        <v>5000</v>
      </c>
      <c r="F4" s="3" t="s">
        <v>50</v>
      </c>
      <c r="G4" s="2">
        <v>25000</v>
      </c>
      <c r="H4" s="2"/>
    </row>
    <row r="5" spans="1:8" x14ac:dyDescent="0.2">
      <c r="A5" s="1" t="s">
        <v>10</v>
      </c>
      <c r="B5" s="1">
        <f>顧客記入ｼｰﾄ!W13</f>
        <v>0</v>
      </c>
      <c r="F5" s="3" t="s">
        <v>51</v>
      </c>
      <c r="G5" s="2">
        <v>5000</v>
      </c>
      <c r="H5" s="2"/>
    </row>
    <row r="6" spans="1:8" x14ac:dyDescent="0.2">
      <c r="A6" s="1" t="s">
        <v>11</v>
      </c>
      <c r="B6" s="1">
        <f>(顧客記入ｼｰﾄ!AG10-顧客記入ｼｰﾄ!W13*2)/(顧客記入ｼｰﾄ!AC13-1)</f>
        <v>0</v>
      </c>
      <c r="F6" s="3" t="s">
        <v>52</v>
      </c>
      <c r="G6" s="2">
        <v>25000</v>
      </c>
      <c r="H6" s="2"/>
    </row>
    <row r="7" spans="1:8" x14ac:dyDescent="0.2">
      <c r="A7" s="1" t="s">
        <v>5</v>
      </c>
      <c r="B7" s="1">
        <f>顧客記入ｼｰﾄ!AC13</f>
        <v>0</v>
      </c>
      <c r="F7" s="3" t="s">
        <v>53</v>
      </c>
      <c r="G7" s="2">
        <v>5000</v>
      </c>
      <c r="H7" s="2"/>
    </row>
    <row r="8" spans="1:8" x14ac:dyDescent="0.2">
      <c r="A8" s="1" t="s">
        <v>12</v>
      </c>
      <c r="B8" s="1" t="e">
        <f>B4*B7</f>
        <v>#DIV/0!</v>
      </c>
      <c r="F8" s="3" t="s">
        <v>54</v>
      </c>
      <c r="G8" s="2">
        <v>25000</v>
      </c>
      <c r="H8" s="2"/>
    </row>
    <row r="9" spans="1:8" x14ac:dyDescent="0.2">
      <c r="A9" s="1" t="s">
        <v>13</v>
      </c>
      <c r="B9" s="1" t="s">
        <v>14</v>
      </c>
      <c r="F9" s="3" t="s">
        <v>55</v>
      </c>
      <c r="G9" s="2">
        <v>5000</v>
      </c>
      <c r="H9" s="2"/>
    </row>
    <row r="10" spans="1:8" x14ac:dyDescent="0.2">
      <c r="A10" s="1">
        <v>1</v>
      </c>
      <c r="B10" s="1">
        <f>B$5+B$6*(A10-1)</f>
        <v>0</v>
      </c>
      <c r="F10" s="3" t="s">
        <v>56</v>
      </c>
      <c r="G10" s="2">
        <v>25000</v>
      </c>
      <c r="H10" s="2"/>
    </row>
    <row r="11" spans="1:8" x14ac:dyDescent="0.2">
      <c r="A11" s="1">
        <v>2</v>
      </c>
      <c r="B11" s="1">
        <f>B$5+B$6*(A11-1)</f>
        <v>0</v>
      </c>
      <c r="F11" s="3" t="s">
        <v>57</v>
      </c>
      <c r="G11" s="2">
        <v>5000</v>
      </c>
      <c r="H11" s="2"/>
    </row>
    <row r="12" spans="1:8" x14ac:dyDescent="0.2">
      <c r="A12" s="1">
        <v>3</v>
      </c>
      <c r="B12" s="1">
        <f t="shared" ref="B12:B60" si="0">B$5+B$6*(A12-1)</f>
        <v>0</v>
      </c>
      <c r="F12" s="3" t="s">
        <v>58</v>
      </c>
      <c r="G12" s="2">
        <v>25000</v>
      </c>
      <c r="H12" s="2"/>
    </row>
    <row r="13" spans="1:8" x14ac:dyDescent="0.2">
      <c r="A13" s="1">
        <v>4</v>
      </c>
      <c r="B13" s="1">
        <f t="shared" si="0"/>
        <v>0</v>
      </c>
      <c r="F13" s="3" t="s">
        <v>59</v>
      </c>
      <c r="G13" s="2">
        <v>5000</v>
      </c>
      <c r="H13" s="2"/>
    </row>
    <row r="14" spans="1:8" x14ac:dyDescent="0.2">
      <c r="A14" s="1">
        <v>5</v>
      </c>
      <c r="B14" s="1">
        <f t="shared" si="0"/>
        <v>0</v>
      </c>
      <c r="F14" s="3" t="s">
        <v>60</v>
      </c>
      <c r="G14" s="2">
        <v>25000</v>
      </c>
      <c r="H14" s="2"/>
    </row>
    <row r="15" spans="1:8" x14ac:dyDescent="0.2">
      <c r="A15" s="1">
        <v>6</v>
      </c>
      <c r="B15" s="1">
        <f t="shared" si="0"/>
        <v>0</v>
      </c>
      <c r="F15" s="3" t="s">
        <v>61</v>
      </c>
      <c r="G15" s="2">
        <v>5000</v>
      </c>
      <c r="H15" s="2"/>
    </row>
    <row r="16" spans="1:8" x14ac:dyDescent="0.2">
      <c r="A16" s="1">
        <v>7</v>
      </c>
      <c r="B16" s="1">
        <f t="shared" si="0"/>
        <v>0</v>
      </c>
      <c r="F16" s="3" t="s">
        <v>62</v>
      </c>
      <c r="G16" s="2">
        <v>25000</v>
      </c>
      <c r="H16" s="2"/>
    </row>
    <row r="17" spans="1:8" x14ac:dyDescent="0.2">
      <c r="A17" s="1">
        <v>8</v>
      </c>
      <c r="B17" s="1">
        <f t="shared" si="0"/>
        <v>0</v>
      </c>
      <c r="F17" s="3" t="s">
        <v>63</v>
      </c>
      <c r="G17" s="2">
        <v>5000</v>
      </c>
      <c r="H17" s="2"/>
    </row>
    <row r="18" spans="1:8" x14ac:dyDescent="0.2">
      <c r="A18" s="1">
        <v>9</v>
      </c>
      <c r="B18" s="1">
        <f t="shared" si="0"/>
        <v>0</v>
      </c>
      <c r="F18" s="3" t="s">
        <v>64</v>
      </c>
      <c r="G18" s="2">
        <v>25000</v>
      </c>
      <c r="H18" s="2"/>
    </row>
    <row r="19" spans="1:8" x14ac:dyDescent="0.2">
      <c r="A19" s="1">
        <v>10</v>
      </c>
      <c r="B19" s="1">
        <f t="shared" si="0"/>
        <v>0</v>
      </c>
      <c r="F19" s="3" t="s">
        <v>65</v>
      </c>
      <c r="G19" s="2">
        <v>5000</v>
      </c>
      <c r="H19" s="2"/>
    </row>
    <row r="20" spans="1:8" x14ac:dyDescent="0.2">
      <c r="A20" s="1">
        <v>11</v>
      </c>
      <c r="B20" s="1">
        <f>B$5+B$6*(A20-1)</f>
        <v>0</v>
      </c>
      <c r="F20" s="3" t="s">
        <v>66</v>
      </c>
      <c r="G20" s="2">
        <v>25000</v>
      </c>
      <c r="H20" s="2"/>
    </row>
    <row r="21" spans="1:8" x14ac:dyDescent="0.2">
      <c r="A21" s="1">
        <v>12</v>
      </c>
      <c r="B21" s="1">
        <f t="shared" si="0"/>
        <v>0</v>
      </c>
      <c r="F21" s="3" t="s">
        <v>67</v>
      </c>
      <c r="G21" s="2">
        <v>5000</v>
      </c>
      <c r="H21" s="2"/>
    </row>
    <row r="22" spans="1:8" x14ac:dyDescent="0.2">
      <c r="A22" s="1">
        <v>13</v>
      </c>
      <c r="B22" s="1">
        <f t="shared" si="0"/>
        <v>0</v>
      </c>
      <c r="F22" s="3" t="s">
        <v>68</v>
      </c>
      <c r="G22" s="2">
        <v>25000</v>
      </c>
      <c r="H22" s="2"/>
    </row>
    <row r="23" spans="1:8" x14ac:dyDescent="0.2">
      <c r="A23" s="1">
        <v>14</v>
      </c>
      <c r="B23" s="1">
        <f t="shared" si="0"/>
        <v>0</v>
      </c>
      <c r="F23" s="3" t="s">
        <v>69</v>
      </c>
      <c r="G23" s="2">
        <v>5000</v>
      </c>
    </row>
    <row r="24" spans="1:8" x14ac:dyDescent="0.2">
      <c r="A24" s="1">
        <v>15</v>
      </c>
      <c r="B24" s="1">
        <f t="shared" si="0"/>
        <v>0</v>
      </c>
      <c r="F24" s="1" t="s">
        <v>70</v>
      </c>
      <c r="G24" s="2">
        <v>25000</v>
      </c>
    </row>
    <row r="25" spans="1:8" x14ac:dyDescent="0.2">
      <c r="A25" s="1">
        <v>16</v>
      </c>
      <c r="B25" s="1">
        <f t="shared" si="0"/>
        <v>0</v>
      </c>
      <c r="F25" s="1" t="s">
        <v>71</v>
      </c>
      <c r="G25" s="2">
        <v>5000</v>
      </c>
    </row>
    <row r="26" spans="1:8" x14ac:dyDescent="0.2">
      <c r="A26" s="1">
        <v>17</v>
      </c>
      <c r="B26" s="1">
        <f t="shared" si="0"/>
        <v>0</v>
      </c>
      <c r="F26" s="1" t="s">
        <v>72</v>
      </c>
      <c r="G26" s="2">
        <v>25000</v>
      </c>
    </row>
    <row r="27" spans="1:8" x14ac:dyDescent="0.2">
      <c r="A27" s="1">
        <v>18</v>
      </c>
      <c r="B27" s="1">
        <f t="shared" si="0"/>
        <v>0</v>
      </c>
      <c r="F27" s="1" t="s">
        <v>73</v>
      </c>
      <c r="G27" s="2">
        <v>5000</v>
      </c>
    </row>
    <row r="28" spans="1:8" x14ac:dyDescent="0.2">
      <c r="A28" s="1">
        <v>19</v>
      </c>
      <c r="B28" s="1">
        <f t="shared" si="0"/>
        <v>0</v>
      </c>
      <c r="F28" s="1" t="s">
        <v>74</v>
      </c>
      <c r="G28" s="2">
        <v>25000</v>
      </c>
    </row>
    <row r="29" spans="1:8" x14ac:dyDescent="0.2">
      <c r="A29" s="1">
        <v>20</v>
      </c>
      <c r="B29" s="1">
        <f t="shared" si="0"/>
        <v>0</v>
      </c>
      <c r="F29" s="1" t="s">
        <v>75</v>
      </c>
      <c r="G29" s="2">
        <v>5000</v>
      </c>
    </row>
    <row r="30" spans="1:8" x14ac:dyDescent="0.2">
      <c r="A30" s="1">
        <v>21</v>
      </c>
      <c r="B30" s="1">
        <f t="shared" si="0"/>
        <v>0</v>
      </c>
      <c r="F30" s="1" t="s">
        <v>76</v>
      </c>
      <c r="G30" s="2">
        <v>25000</v>
      </c>
    </row>
    <row r="31" spans="1:8" x14ac:dyDescent="0.2">
      <c r="A31" s="1">
        <v>22</v>
      </c>
      <c r="B31" s="1">
        <f t="shared" si="0"/>
        <v>0</v>
      </c>
      <c r="F31" s="1" t="s">
        <v>77</v>
      </c>
      <c r="G31" s="2">
        <v>5000</v>
      </c>
    </row>
    <row r="32" spans="1:8" x14ac:dyDescent="0.2">
      <c r="A32" s="1">
        <v>23</v>
      </c>
      <c r="B32" s="1">
        <f t="shared" si="0"/>
        <v>0</v>
      </c>
      <c r="F32" s="1" t="s">
        <v>78</v>
      </c>
      <c r="G32" s="2">
        <v>25000</v>
      </c>
    </row>
    <row r="33" spans="1:7" x14ac:dyDescent="0.2">
      <c r="A33" s="1">
        <v>24</v>
      </c>
      <c r="B33" s="1">
        <f t="shared" si="0"/>
        <v>0</v>
      </c>
      <c r="F33" s="1" t="s">
        <v>79</v>
      </c>
      <c r="G33" s="2">
        <v>5000</v>
      </c>
    </row>
    <row r="34" spans="1:7" x14ac:dyDescent="0.2">
      <c r="A34" s="1">
        <v>25</v>
      </c>
      <c r="B34" s="1">
        <f t="shared" si="0"/>
        <v>0</v>
      </c>
      <c r="F34" s="1" t="s">
        <v>80</v>
      </c>
      <c r="G34" s="2">
        <v>25000</v>
      </c>
    </row>
    <row r="35" spans="1:7" x14ac:dyDescent="0.2">
      <c r="A35" s="1">
        <v>26</v>
      </c>
      <c r="B35" s="1">
        <f t="shared" si="0"/>
        <v>0</v>
      </c>
      <c r="F35" s="1" t="s">
        <v>81</v>
      </c>
      <c r="G35" s="2">
        <v>5000</v>
      </c>
    </row>
    <row r="36" spans="1:7" x14ac:dyDescent="0.2">
      <c r="A36" s="1">
        <v>27</v>
      </c>
      <c r="B36" s="1">
        <f t="shared" si="0"/>
        <v>0</v>
      </c>
      <c r="F36" s="1" t="s">
        <v>82</v>
      </c>
      <c r="G36" s="2">
        <v>25000</v>
      </c>
    </row>
    <row r="37" spans="1:7" x14ac:dyDescent="0.2">
      <c r="A37" s="1">
        <v>28</v>
      </c>
      <c r="B37" s="1">
        <f t="shared" si="0"/>
        <v>0</v>
      </c>
      <c r="F37" s="1" t="s">
        <v>83</v>
      </c>
      <c r="G37" s="2">
        <v>5000</v>
      </c>
    </row>
    <row r="38" spans="1:7" x14ac:dyDescent="0.2">
      <c r="A38" s="1">
        <v>29</v>
      </c>
      <c r="B38" s="1">
        <f t="shared" si="0"/>
        <v>0</v>
      </c>
      <c r="F38" s="1" t="s">
        <v>84</v>
      </c>
      <c r="G38" s="2">
        <v>25000</v>
      </c>
    </row>
    <row r="39" spans="1:7" x14ac:dyDescent="0.2">
      <c r="A39" s="1">
        <v>30</v>
      </c>
      <c r="B39" s="1">
        <f t="shared" si="0"/>
        <v>0</v>
      </c>
      <c r="F39" s="1" t="s">
        <v>85</v>
      </c>
      <c r="G39" s="2">
        <v>5000</v>
      </c>
    </row>
    <row r="40" spans="1:7" x14ac:dyDescent="0.2">
      <c r="A40" s="1">
        <v>31</v>
      </c>
      <c r="B40" s="1">
        <f t="shared" si="0"/>
        <v>0</v>
      </c>
      <c r="F40" s="1" t="s">
        <v>86</v>
      </c>
      <c r="G40" s="2">
        <v>25000</v>
      </c>
    </row>
    <row r="41" spans="1:7" x14ac:dyDescent="0.2">
      <c r="A41" s="1">
        <v>32</v>
      </c>
      <c r="B41" s="1">
        <f t="shared" si="0"/>
        <v>0</v>
      </c>
      <c r="F41" s="1" t="s">
        <v>87</v>
      </c>
      <c r="G41" s="2">
        <v>5000</v>
      </c>
    </row>
    <row r="42" spans="1:7" x14ac:dyDescent="0.2">
      <c r="A42" s="1">
        <v>33</v>
      </c>
      <c r="B42" s="1">
        <f t="shared" si="0"/>
        <v>0</v>
      </c>
      <c r="F42" s="1" t="s">
        <v>88</v>
      </c>
      <c r="G42" s="2">
        <v>25000</v>
      </c>
    </row>
    <row r="43" spans="1:7" x14ac:dyDescent="0.2">
      <c r="A43" s="1">
        <v>34</v>
      </c>
      <c r="B43" s="1">
        <f t="shared" si="0"/>
        <v>0</v>
      </c>
      <c r="F43" s="1" t="s">
        <v>89</v>
      </c>
      <c r="G43" s="2">
        <v>5000</v>
      </c>
    </row>
    <row r="44" spans="1:7" x14ac:dyDescent="0.2">
      <c r="A44" s="1">
        <v>35</v>
      </c>
      <c r="B44" s="1">
        <f t="shared" si="0"/>
        <v>0</v>
      </c>
      <c r="F44" s="1" t="s">
        <v>90</v>
      </c>
      <c r="G44" s="2">
        <v>25000</v>
      </c>
    </row>
    <row r="45" spans="1:7" x14ac:dyDescent="0.2">
      <c r="A45" s="1">
        <v>36</v>
      </c>
      <c r="B45" s="1">
        <f t="shared" si="0"/>
        <v>0</v>
      </c>
      <c r="F45" s="1" t="s">
        <v>91</v>
      </c>
      <c r="G45" s="2">
        <v>5000</v>
      </c>
    </row>
    <row r="46" spans="1:7" x14ac:dyDescent="0.2">
      <c r="A46" s="1">
        <v>37</v>
      </c>
      <c r="B46" s="1">
        <f t="shared" si="0"/>
        <v>0</v>
      </c>
      <c r="F46" s="1" t="s">
        <v>92</v>
      </c>
      <c r="G46" s="2">
        <v>25000</v>
      </c>
    </row>
    <row r="47" spans="1:7" x14ac:dyDescent="0.2">
      <c r="A47" s="1">
        <v>38</v>
      </c>
      <c r="B47" s="1">
        <f t="shared" si="0"/>
        <v>0</v>
      </c>
      <c r="F47" s="1" t="s">
        <v>93</v>
      </c>
      <c r="G47" s="2">
        <v>5000</v>
      </c>
    </row>
    <row r="48" spans="1:7" x14ac:dyDescent="0.2">
      <c r="A48" s="1">
        <v>39</v>
      </c>
      <c r="B48" s="1">
        <f t="shared" si="0"/>
        <v>0</v>
      </c>
      <c r="F48" s="1" t="s">
        <v>94</v>
      </c>
      <c r="G48" s="2">
        <v>25000</v>
      </c>
    </row>
    <row r="49" spans="1:7" x14ac:dyDescent="0.2">
      <c r="A49" s="1">
        <v>40</v>
      </c>
      <c r="B49" s="1">
        <f t="shared" si="0"/>
        <v>0</v>
      </c>
      <c r="F49" s="1" t="s">
        <v>95</v>
      </c>
      <c r="G49" s="2">
        <v>5000</v>
      </c>
    </row>
    <row r="50" spans="1:7" x14ac:dyDescent="0.2">
      <c r="A50" s="1">
        <v>41</v>
      </c>
      <c r="B50" s="1">
        <f t="shared" si="0"/>
        <v>0</v>
      </c>
      <c r="F50" s="1" t="s">
        <v>96</v>
      </c>
      <c r="G50" s="2">
        <v>25000</v>
      </c>
    </row>
    <row r="51" spans="1:7" x14ac:dyDescent="0.2">
      <c r="A51" s="1">
        <v>42</v>
      </c>
      <c r="B51" s="1">
        <f t="shared" si="0"/>
        <v>0</v>
      </c>
      <c r="F51" s="1" t="s">
        <v>97</v>
      </c>
      <c r="G51" s="2">
        <v>5000</v>
      </c>
    </row>
    <row r="52" spans="1:7" x14ac:dyDescent="0.2">
      <c r="A52" s="1">
        <v>43</v>
      </c>
      <c r="B52" s="1">
        <f t="shared" si="0"/>
        <v>0</v>
      </c>
      <c r="F52" s="1" t="s">
        <v>98</v>
      </c>
      <c r="G52" s="2">
        <v>25000</v>
      </c>
    </row>
    <row r="53" spans="1:7" x14ac:dyDescent="0.2">
      <c r="A53" s="1">
        <v>44</v>
      </c>
      <c r="B53" s="1">
        <f t="shared" si="0"/>
        <v>0</v>
      </c>
      <c r="F53" s="1" t="s">
        <v>99</v>
      </c>
      <c r="G53" s="2">
        <v>5000</v>
      </c>
    </row>
    <row r="54" spans="1:7" x14ac:dyDescent="0.2">
      <c r="A54" s="1">
        <v>45</v>
      </c>
      <c r="B54" s="1">
        <f t="shared" si="0"/>
        <v>0</v>
      </c>
      <c r="F54" s="1" t="s">
        <v>100</v>
      </c>
      <c r="G54" s="2">
        <v>25000</v>
      </c>
    </row>
    <row r="55" spans="1:7" x14ac:dyDescent="0.2">
      <c r="A55" s="1">
        <v>46</v>
      </c>
      <c r="B55" s="1">
        <f t="shared" si="0"/>
        <v>0</v>
      </c>
      <c r="F55" s="1" t="s">
        <v>101</v>
      </c>
      <c r="G55" s="2">
        <v>5000</v>
      </c>
    </row>
    <row r="56" spans="1:7" x14ac:dyDescent="0.2">
      <c r="A56" s="1">
        <v>47</v>
      </c>
      <c r="B56" s="1">
        <f t="shared" si="0"/>
        <v>0</v>
      </c>
      <c r="F56" s="1" t="s">
        <v>102</v>
      </c>
      <c r="G56" s="2">
        <v>25000</v>
      </c>
    </row>
    <row r="57" spans="1:7" x14ac:dyDescent="0.2">
      <c r="A57" s="1">
        <v>48</v>
      </c>
      <c r="B57" s="1">
        <f t="shared" si="0"/>
        <v>0</v>
      </c>
      <c r="F57" s="1" t="s">
        <v>103</v>
      </c>
      <c r="G57" s="2">
        <v>5000</v>
      </c>
    </row>
    <row r="58" spans="1:7" x14ac:dyDescent="0.2">
      <c r="A58" s="1">
        <v>49</v>
      </c>
      <c r="B58" s="1">
        <f t="shared" si="0"/>
        <v>0</v>
      </c>
      <c r="F58" s="1" t="s">
        <v>104</v>
      </c>
      <c r="G58" s="2">
        <v>25000</v>
      </c>
    </row>
    <row r="59" spans="1:7" x14ac:dyDescent="0.2">
      <c r="A59" s="1">
        <v>50</v>
      </c>
      <c r="B59" s="1">
        <f t="shared" si="0"/>
        <v>0</v>
      </c>
      <c r="F59" s="1" t="s">
        <v>105</v>
      </c>
      <c r="G59" s="2">
        <v>5000</v>
      </c>
    </row>
    <row r="60" spans="1:7" x14ac:dyDescent="0.2">
      <c r="A60" s="1">
        <v>51</v>
      </c>
      <c r="B60" s="1">
        <f t="shared" si="0"/>
        <v>0</v>
      </c>
      <c r="F60" s="1" t="s">
        <v>106</v>
      </c>
      <c r="G60" s="2">
        <v>25000</v>
      </c>
    </row>
    <row r="61" spans="1:7" x14ac:dyDescent="0.2">
      <c r="F61" s="1" t="s">
        <v>118</v>
      </c>
      <c r="G61" s="2">
        <v>5000</v>
      </c>
    </row>
    <row r="62" spans="1:7" x14ac:dyDescent="0.2">
      <c r="F62" s="1" t="s">
        <v>107</v>
      </c>
      <c r="G62" s="2">
        <v>25000</v>
      </c>
    </row>
    <row r="63" spans="1:7" x14ac:dyDescent="0.2">
      <c r="F63" s="1" t="s">
        <v>108</v>
      </c>
      <c r="G63" s="2">
        <v>5000</v>
      </c>
    </row>
    <row r="64" spans="1:7" x14ac:dyDescent="0.2">
      <c r="F64" s="1" t="s">
        <v>109</v>
      </c>
      <c r="G64" s="2">
        <v>25000</v>
      </c>
    </row>
    <row r="65" spans="6:7" x14ac:dyDescent="0.2">
      <c r="F65" s="1" t="s">
        <v>110</v>
      </c>
      <c r="G65" s="2">
        <v>5000</v>
      </c>
    </row>
    <row r="66" spans="6:7" x14ac:dyDescent="0.2">
      <c r="F66" s="1" t="s">
        <v>111</v>
      </c>
      <c r="G66" s="2">
        <v>25000</v>
      </c>
    </row>
    <row r="67" spans="6:7" x14ac:dyDescent="0.2">
      <c r="F67" s="1" t="s">
        <v>112</v>
      </c>
      <c r="G67" s="2">
        <v>5000</v>
      </c>
    </row>
    <row r="68" spans="6:7" x14ac:dyDescent="0.2">
      <c r="F68" s="1" t="s">
        <v>113</v>
      </c>
      <c r="G68" s="2">
        <v>25000</v>
      </c>
    </row>
    <row r="69" spans="6:7" x14ac:dyDescent="0.2">
      <c r="F69" s="1" t="s">
        <v>114</v>
      </c>
      <c r="G69" s="2">
        <v>5000</v>
      </c>
    </row>
    <row r="70" spans="6:7" x14ac:dyDescent="0.2">
      <c r="F70" s="1" t="s">
        <v>115</v>
      </c>
      <c r="G70" s="2">
        <v>25000</v>
      </c>
    </row>
    <row r="71" spans="6:7" x14ac:dyDescent="0.2">
      <c r="F71" s="1" t="s">
        <v>116</v>
      </c>
      <c r="G71" s="2">
        <v>5000</v>
      </c>
    </row>
    <row r="72" spans="6:7" x14ac:dyDescent="0.2">
      <c r="F72" s="1" t="s">
        <v>117</v>
      </c>
      <c r="G72" s="2">
        <v>25000</v>
      </c>
    </row>
  </sheetData>
  <sheetProtection algorithmName="SHA-512" hashValue="tLFYfsnEcf1WOUqNnHDn0Lwxob5rvDfsweQ8ThpOi62gS3KcBkc1QM+YXNuZvmRRyrTdyJee6AY8hINBAQ/SiA==" saltValue="giOH3utepNfkahCd8iec+Q==" spinCount="100000" sheet="1" objects="1" scenarios="1"/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顧客記入ｼｰﾄ</vt:lpstr>
      <vt:lpstr>ご確認ください</vt:lpstr>
      <vt:lpstr>顧客記入ｼｰﾄ!Print_Area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Komai-PC</dc:creator>
  <cp:lastModifiedBy>Komai-PC</cp:lastModifiedBy>
  <cp:lastPrinted>2021-10-01T06:19:45Z</cp:lastPrinted>
  <dcterms:created xsi:type="dcterms:W3CDTF">2021-08-03T01:34:18Z</dcterms:created>
  <dcterms:modified xsi:type="dcterms:W3CDTF">2022-06-28T05:44:10Z</dcterms:modified>
</cp:coreProperties>
</file>